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-210" windowWidth="21075" windowHeight="10035" activeTab="2"/>
  </bookViews>
  <sheets>
    <sheet name="Raw-Day 1" sheetId="1" r:id="rId1"/>
    <sheet name="Raw-Day 2" sheetId="3" r:id="rId2"/>
    <sheet name="Final Data" sheetId="2" r:id="rId3"/>
  </sheets>
  <calcPr calcId="145621"/>
</workbook>
</file>

<file path=xl/calcChain.xml><?xml version="1.0" encoding="utf-8"?>
<calcChain xmlns="http://schemas.openxmlformats.org/spreadsheetml/2006/main">
  <c r="H27" i="3" l="1"/>
  <c r="G27" i="3"/>
  <c r="F27" i="3"/>
  <c r="E27" i="3"/>
  <c r="D27" i="3"/>
  <c r="H21" i="3"/>
  <c r="G21" i="3"/>
  <c r="F21" i="3"/>
  <c r="E21" i="3"/>
  <c r="D21" i="3"/>
  <c r="H12" i="3"/>
  <c r="G12" i="3"/>
  <c r="F12" i="3"/>
  <c r="E12" i="3"/>
  <c r="D12" i="3"/>
  <c r="H6" i="3"/>
  <c r="G6" i="3"/>
  <c r="F6" i="3"/>
  <c r="E6" i="3"/>
  <c r="D6" i="3"/>
  <c r="I53" i="2" l="1"/>
  <c r="J53" i="2" s="1"/>
  <c r="H53" i="2"/>
  <c r="I52" i="2"/>
  <c r="J52" i="2" s="1"/>
  <c r="H52" i="2"/>
  <c r="I51" i="2"/>
  <c r="J51" i="2" s="1"/>
  <c r="H51" i="2"/>
  <c r="I50" i="2"/>
  <c r="H50" i="2"/>
  <c r="I49" i="2"/>
  <c r="H49" i="2"/>
  <c r="I45" i="2"/>
  <c r="J45" i="2" s="1"/>
  <c r="H45" i="2"/>
  <c r="I44" i="2"/>
  <c r="J44" i="2" s="1"/>
  <c r="H44" i="2"/>
  <c r="J43" i="2"/>
  <c r="I43" i="2"/>
  <c r="H43" i="2"/>
  <c r="I42" i="2"/>
  <c r="J42" i="2" s="1"/>
  <c r="H42" i="2"/>
  <c r="I41" i="2"/>
  <c r="J41" i="2" s="1"/>
  <c r="H41" i="2"/>
  <c r="I37" i="2"/>
  <c r="J37" i="2" s="1"/>
  <c r="H37" i="2"/>
  <c r="J36" i="2"/>
  <c r="I36" i="2"/>
  <c r="H36" i="2"/>
  <c r="I35" i="2"/>
  <c r="J35" i="2" s="1"/>
  <c r="H35" i="2"/>
  <c r="I34" i="2"/>
  <c r="J34" i="2" s="1"/>
  <c r="H34" i="2"/>
  <c r="I33" i="2"/>
  <c r="J33" i="2" s="1"/>
  <c r="H33" i="2"/>
  <c r="J27" i="2"/>
  <c r="I27" i="2"/>
  <c r="H27" i="2"/>
  <c r="I26" i="2"/>
  <c r="J26" i="2" s="1"/>
  <c r="H26" i="2"/>
  <c r="I25" i="2"/>
  <c r="J25" i="2" s="1"/>
  <c r="H25" i="2"/>
  <c r="I24" i="2"/>
  <c r="J24" i="2" s="1"/>
  <c r="H24" i="2"/>
  <c r="J23" i="2"/>
  <c r="I23" i="2"/>
  <c r="H23" i="2"/>
  <c r="I19" i="2"/>
  <c r="J19" i="2" s="1"/>
  <c r="H19" i="2"/>
  <c r="I18" i="2"/>
  <c r="J18" i="2" s="1"/>
  <c r="H18" i="2"/>
  <c r="I17" i="2"/>
  <c r="J17" i="2" s="1"/>
  <c r="H17" i="2"/>
  <c r="J16" i="2"/>
  <c r="I16" i="2"/>
  <c r="H16" i="2"/>
  <c r="I15" i="2"/>
  <c r="J15" i="2" s="1"/>
  <c r="H15" i="2"/>
  <c r="I11" i="2"/>
  <c r="J11" i="2" s="1"/>
  <c r="H11" i="2"/>
  <c r="I10" i="2"/>
  <c r="J10" i="2" s="1"/>
  <c r="H10" i="2"/>
  <c r="J9" i="2"/>
  <c r="I9" i="2"/>
  <c r="H9" i="2"/>
  <c r="I8" i="2"/>
  <c r="J8" i="2" s="1"/>
  <c r="H8" i="2"/>
  <c r="I7" i="2"/>
  <c r="J7" i="2" s="1"/>
  <c r="H7" i="2"/>
  <c r="S31" i="1"/>
  <c r="J50" i="2" l="1"/>
  <c r="J49" i="2"/>
  <c r="T51" i="1"/>
  <c r="U51" i="1" s="1"/>
  <c r="S51" i="1"/>
  <c r="T50" i="1"/>
  <c r="S50" i="1"/>
  <c r="T49" i="1"/>
  <c r="S49" i="1"/>
  <c r="T48" i="1"/>
  <c r="S48" i="1"/>
  <c r="T47" i="1"/>
  <c r="S47" i="1"/>
  <c r="T43" i="1"/>
  <c r="U43" i="1" s="1"/>
  <c r="S43" i="1"/>
  <c r="T42" i="1"/>
  <c r="U42" i="1" s="1"/>
  <c r="S42" i="1"/>
  <c r="T41" i="1"/>
  <c r="U41" i="1" s="1"/>
  <c r="S41" i="1"/>
  <c r="T40" i="1"/>
  <c r="S40" i="1"/>
  <c r="T39" i="1"/>
  <c r="U39" i="1" s="1"/>
  <c r="S39" i="1"/>
  <c r="T35" i="1"/>
  <c r="U35" i="1" s="1"/>
  <c r="S35" i="1"/>
  <c r="T34" i="1"/>
  <c r="S34" i="1"/>
  <c r="T33" i="1"/>
  <c r="S33" i="1"/>
  <c r="T32" i="1"/>
  <c r="S32" i="1"/>
  <c r="T31" i="1"/>
  <c r="U31" i="1"/>
  <c r="S22" i="1"/>
  <c r="S21" i="1"/>
  <c r="U21" i="1"/>
  <c r="T25" i="1"/>
  <c r="S25" i="1"/>
  <c r="T24" i="1"/>
  <c r="S24" i="1"/>
  <c r="T23" i="1"/>
  <c r="S23" i="1"/>
  <c r="T22" i="1"/>
  <c r="U22" i="1" s="1"/>
  <c r="T21" i="1"/>
  <c r="U13" i="1"/>
  <c r="T17" i="1"/>
  <c r="T16" i="1"/>
  <c r="T15" i="1"/>
  <c r="T13" i="1"/>
  <c r="S17" i="1"/>
  <c r="S16" i="1"/>
  <c r="S15" i="1"/>
  <c r="S14" i="1"/>
  <c r="S13" i="1"/>
  <c r="T14" i="1"/>
  <c r="U48" i="1" l="1"/>
  <c r="U49" i="1"/>
  <c r="U50" i="1"/>
  <c r="U47" i="1"/>
  <c r="U40" i="1"/>
  <c r="U33" i="1"/>
  <c r="U32" i="1"/>
  <c r="U34" i="1"/>
  <c r="U24" i="1"/>
  <c r="U23" i="1"/>
  <c r="U25" i="1"/>
  <c r="U14" i="1"/>
  <c r="U17" i="1"/>
  <c r="U15" i="1"/>
  <c r="U16" i="1"/>
  <c r="U6" i="1" l="1"/>
  <c r="U7" i="1"/>
  <c r="U8" i="1"/>
  <c r="U9" i="1"/>
  <c r="U5" i="1"/>
  <c r="T9" i="1"/>
  <c r="T6" i="1"/>
  <c r="T7" i="1"/>
  <c r="T8" i="1"/>
  <c r="T5" i="1"/>
  <c r="S8" i="1"/>
  <c r="S9" i="1"/>
  <c r="S6" i="1"/>
  <c r="S7" i="1"/>
  <c r="S5" i="1"/>
  <c r="H21" i="1" l="1"/>
  <c r="G21" i="1"/>
  <c r="F21" i="1"/>
  <c r="E21" i="1"/>
  <c r="D21" i="1"/>
  <c r="H27" i="1"/>
  <c r="G27" i="1"/>
  <c r="F27" i="1"/>
  <c r="E27" i="1"/>
  <c r="D27" i="1"/>
  <c r="H12" i="1" l="1"/>
  <c r="G12" i="1"/>
  <c r="F12" i="1"/>
  <c r="E12" i="1"/>
  <c r="D12" i="1"/>
  <c r="E6" i="1"/>
  <c r="F6" i="1"/>
  <c r="G6" i="1"/>
  <c r="H6" i="1"/>
  <c r="D6" i="1"/>
</calcChain>
</file>

<file path=xl/sharedStrings.xml><?xml version="1.0" encoding="utf-8"?>
<sst xmlns="http://schemas.openxmlformats.org/spreadsheetml/2006/main" count="197" uniqueCount="33">
  <si>
    <t>Product Rt (min)</t>
  </si>
  <si>
    <t>Product Area</t>
  </si>
  <si>
    <t>pmoles</t>
  </si>
  <si>
    <t>Auto</t>
  </si>
  <si>
    <t>Sample1</t>
  </si>
  <si>
    <t>Sample2</t>
  </si>
  <si>
    <t>Sample3</t>
  </si>
  <si>
    <t>Sample4</t>
  </si>
  <si>
    <t>Sample5</t>
  </si>
  <si>
    <t>Manual integration</t>
  </si>
  <si>
    <t>40 uL of -&gt;</t>
  </si>
  <si>
    <t>Intra-day repeat (use same dilution as above)</t>
  </si>
  <si>
    <t>[product] uM</t>
  </si>
  <si>
    <t>[product] pmole</t>
  </si>
  <si>
    <t>assume 10% product formed</t>
  </si>
  <si>
    <t>Average</t>
  </si>
  <si>
    <t>SDEV</t>
  </si>
  <si>
    <t>% CV</t>
  </si>
  <si>
    <t>Auto integration</t>
  </si>
  <si>
    <t>Area-Day 1</t>
  </si>
  <si>
    <t>Area-Day 2</t>
  </si>
  <si>
    <t>Run 1</t>
  </si>
  <si>
    <t>Run 2</t>
  </si>
  <si>
    <t>Day 1 and 2 (comparing inter-day of two day experiment)</t>
  </si>
  <si>
    <t>Day 2 (comparing intra-day of day 2)</t>
  </si>
  <si>
    <t>Day 1 (comparing intra-day of day 1)</t>
  </si>
  <si>
    <t>AU46-PMC-AU1-Day 1</t>
  </si>
  <si>
    <t>AU46-PMC-AU1-Day 2</t>
  </si>
  <si>
    <t>Inter-day repeats</t>
  </si>
  <si>
    <t>Auto Integration</t>
  </si>
  <si>
    <t>Area-Run1-Day 1</t>
  </si>
  <si>
    <t>Area Run1--Day 2</t>
  </si>
  <si>
    <t>Area-Run1-Day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</si>
</sst>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2" fillId="0" borderId="0" xfId="0" applyFont="1"/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J21" sqref="J21"/>
    </sheetView>
  </sheetViews>
  <sheetFormatPr defaultRowHeight="15" x14ac:dyDescent="0.25"/>
  <cols>
    <col min="3" max="3" width="17.85546875" customWidth="1"/>
    <col min="15" max="15" width="12.85546875" customWidth="1"/>
    <col min="16" max="16" width="15.140625" customWidth="1"/>
    <col min="17" max="17" width="14.140625" customWidth="1"/>
    <col min="18" max="18" width="12" customWidth="1"/>
  </cols>
  <sheetData>
    <row r="1" spans="1:21" x14ac:dyDescent="0.25">
      <c r="A1" s="37" t="s">
        <v>26</v>
      </c>
      <c r="B1" s="37"/>
      <c r="C1" s="37"/>
    </row>
    <row r="2" spans="1:21" ht="15.75" thickBot="1" x14ac:dyDescent="0.3">
      <c r="O2" s="15" t="s">
        <v>18</v>
      </c>
    </row>
    <row r="3" spans="1:21" ht="15.75" thickBot="1" x14ac:dyDescent="0.3">
      <c r="O3" s="38" t="s">
        <v>14</v>
      </c>
      <c r="P3" s="39"/>
      <c r="Q3" s="40" t="s">
        <v>25</v>
      </c>
      <c r="R3" s="40"/>
      <c r="S3" s="40"/>
      <c r="T3" s="40"/>
      <c r="U3" s="41"/>
    </row>
    <row r="4" spans="1:21" ht="15.75" thickBot="1" x14ac:dyDescent="0.3">
      <c r="C4" s="22" t="s">
        <v>3</v>
      </c>
      <c r="D4" s="17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O4" s="26" t="s">
        <v>12</v>
      </c>
      <c r="P4" s="23" t="s">
        <v>13</v>
      </c>
      <c r="Q4" s="30" t="s">
        <v>21</v>
      </c>
      <c r="R4" s="31" t="s">
        <v>22</v>
      </c>
      <c r="S4" s="31" t="s">
        <v>15</v>
      </c>
      <c r="T4" s="31" t="s">
        <v>16</v>
      </c>
      <c r="U4" s="32" t="s">
        <v>17</v>
      </c>
    </row>
    <row r="5" spans="1:21" x14ac:dyDescent="0.25">
      <c r="C5" s="11" t="s">
        <v>10</v>
      </c>
      <c r="D5" s="1">
        <v>0.625</v>
      </c>
      <c r="E5" s="2">
        <v>1.25</v>
      </c>
      <c r="F5" s="2">
        <v>2.5</v>
      </c>
      <c r="G5" s="2">
        <v>5</v>
      </c>
      <c r="H5" s="3">
        <v>10</v>
      </c>
      <c r="K5" s="14"/>
      <c r="L5" s="23"/>
      <c r="M5" s="23"/>
      <c r="N5" s="14"/>
      <c r="O5" s="26">
        <v>0.625</v>
      </c>
      <c r="P5" s="14">
        <v>25</v>
      </c>
      <c r="Q5" s="23">
        <v>25.35</v>
      </c>
      <c r="R5" s="23">
        <v>17.21</v>
      </c>
      <c r="S5" s="23">
        <f>AVERAGE(Q5:R5)</f>
        <v>21.28</v>
      </c>
      <c r="T5" s="23">
        <f>STDEV(Q5:R5)</f>
        <v>5.7558491988585008</v>
      </c>
      <c r="U5" s="33">
        <f>(T5/S5)*100</f>
        <v>27.048163528470397</v>
      </c>
    </row>
    <row r="6" spans="1:21" ht="15.75" thickBot="1" x14ac:dyDescent="0.3">
      <c r="C6" s="12" t="s">
        <v>2</v>
      </c>
      <c r="D6" s="6">
        <f>(D5*40)</f>
        <v>25</v>
      </c>
      <c r="E6" s="4">
        <f t="shared" ref="E6:H6" si="0">(E5*40)</f>
        <v>50</v>
      </c>
      <c r="F6" s="4">
        <f t="shared" si="0"/>
        <v>100</v>
      </c>
      <c r="G6" s="4">
        <f t="shared" si="0"/>
        <v>200</v>
      </c>
      <c r="H6" s="5">
        <f t="shared" si="0"/>
        <v>400</v>
      </c>
      <c r="K6" s="24"/>
      <c r="L6" s="23"/>
      <c r="M6" s="23"/>
      <c r="O6" s="26">
        <v>1.25</v>
      </c>
      <c r="P6" s="23">
        <v>50</v>
      </c>
      <c r="Q6" s="23">
        <v>43.02</v>
      </c>
      <c r="R6" s="23">
        <v>50.15</v>
      </c>
      <c r="S6" s="23">
        <f t="shared" ref="S6:S7" si="1">AVERAGE(Q6:R6)</f>
        <v>46.585000000000001</v>
      </c>
      <c r="T6" s="23">
        <f t="shared" ref="T6:T8" si="2">STDEV(Q6:R6)</f>
        <v>5.0416713498600805</v>
      </c>
      <c r="U6" s="33">
        <f t="shared" ref="U6:U9" si="3">(T6/S6)*100</f>
        <v>10.822520875518043</v>
      </c>
    </row>
    <row r="7" spans="1:21" x14ac:dyDescent="0.25">
      <c r="C7" s="13" t="s">
        <v>0</v>
      </c>
      <c r="D7" s="9">
        <v>14.981999999999999</v>
      </c>
      <c r="E7" s="7">
        <v>14.978999999999999</v>
      </c>
      <c r="F7" s="7">
        <v>14.981</v>
      </c>
      <c r="G7" s="2">
        <v>14.926</v>
      </c>
      <c r="H7" s="3">
        <v>14.973000000000001</v>
      </c>
      <c r="K7" s="14"/>
      <c r="L7" s="23"/>
      <c r="M7" s="23"/>
      <c r="N7" s="14"/>
      <c r="O7" s="26">
        <v>2.5</v>
      </c>
      <c r="P7" s="14">
        <v>100</v>
      </c>
      <c r="Q7" s="23">
        <v>102.9</v>
      </c>
      <c r="R7" s="23">
        <v>114.97</v>
      </c>
      <c r="S7" s="23">
        <f t="shared" si="1"/>
        <v>108.935</v>
      </c>
      <c r="T7" s="23">
        <f t="shared" si="2"/>
        <v>8.5347788489216239</v>
      </c>
      <c r="U7" s="33">
        <f t="shared" si="3"/>
        <v>7.8347444337647438</v>
      </c>
    </row>
    <row r="8" spans="1:21" ht="15.75" thickBot="1" x14ac:dyDescent="0.3">
      <c r="C8" s="12" t="s">
        <v>1</v>
      </c>
      <c r="D8" s="10">
        <v>25.35</v>
      </c>
      <c r="E8" s="8">
        <v>43.02</v>
      </c>
      <c r="F8" s="8">
        <v>102.9</v>
      </c>
      <c r="G8" s="4">
        <v>227.54</v>
      </c>
      <c r="H8" s="5">
        <v>447.16</v>
      </c>
      <c r="K8" s="14"/>
      <c r="L8" s="23"/>
      <c r="M8" s="23"/>
      <c r="N8" s="14"/>
      <c r="O8" s="26">
        <v>5</v>
      </c>
      <c r="P8" s="14">
        <v>200</v>
      </c>
      <c r="Q8" s="23">
        <v>227.54</v>
      </c>
      <c r="R8" s="23">
        <v>220.67</v>
      </c>
      <c r="S8" s="23">
        <f>AVERAGE(Q8:R8)</f>
        <v>224.10499999999999</v>
      </c>
      <c r="T8" s="23">
        <f t="shared" si="2"/>
        <v>4.8578235867515849</v>
      </c>
      <c r="U8" s="33">
        <f t="shared" si="3"/>
        <v>2.1676551557312798</v>
      </c>
    </row>
    <row r="9" spans="1:21" ht="15.75" thickBot="1" x14ac:dyDescent="0.3">
      <c r="C9" s="20"/>
      <c r="D9" s="20"/>
      <c r="E9" s="20"/>
      <c r="F9" s="20"/>
      <c r="G9" s="20"/>
      <c r="H9" s="20"/>
      <c r="K9" s="14"/>
      <c r="L9" s="23"/>
      <c r="M9" s="23"/>
      <c r="O9" s="27">
        <v>10</v>
      </c>
      <c r="P9" s="28">
        <v>400</v>
      </c>
      <c r="Q9" s="29">
        <v>447.16</v>
      </c>
      <c r="R9" s="29">
        <v>465.06</v>
      </c>
      <c r="S9" s="29">
        <f>AVERAGE(Q9:R9)</f>
        <v>456.11</v>
      </c>
      <c r="T9" s="29">
        <f>STDEV(Q9:R9)</f>
        <v>12.657211383239185</v>
      </c>
      <c r="U9" s="34">
        <f t="shared" si="3"/>
        <v>2.7750348344125726</v>
      </c>
    </row>
    <row r="10" spans="1:21" ht="15.75" thickBot="1" x14ac:dyDescent="0.3">
      <c r="C10" s="22" t="s">
        <v>9</v>
      </c>
      <c r="D10" s="17" t="s">
        <v>4</v>
      </c>
      <c r="E10" s="18" t="s">
        <v>5</v>
      </c>
      <c r="F10" s="18" t="s">
        <v>6</v>
      </c>
      <c r="G10" s="18" t="s">
        <v>7</v>
      </c>
      <c r="H10" s="19" t="s">
        <v>8</v>
      </c>
      <c r="O10" s="20"/>
      <c r="P10" s="20"/>
      <c r="Q10" s="20"/>
      <c r="R10" s="20"/>
      <c r="S10" s="20"/>
      <c r="T10" s="20"/>
      <c r="U10" s="20"/>
    </row>
    <row r="11" spans="1:21" ht="15" customHeight="1" x14ac:dyDescent="0.25">
      <c r="C11" s="11" t="s">
        <v>10</v>
      </c>
      <c r="D11" s="1">
        <v>0.625</v>
      </c>
      <c r="E11" s="2">
        <v>1.25</v>
      </c>
      <c r="F11" s="2">
        <v>2.5</v>
      </c>
      <c r="G11" s="2">
        <v>5</v>
      </c>
      <c r="H11" s="3">
        <v>10</v>
      </c>
      <c r="O11" s="38" t="s">
        <v>14</v>
      </c>
      <c r="P11" s="39"/>
      <c r="Q11" s="40" t="s">
        <v>24</v>
      </c>
      <c r="R11" s="40"/>
      <c r="S11" s="40"/>
      <c r="T11" s="40"/>
      <c r="U11" s="41"/>
    </row>
    <row r="12" spans="1:21" ht="15.75" thickBot="1" x14ac:dyDescent="0.3">
      <c r="C12" s="12" t="s">
        <v>2</v>
      </c>
      <c r="D12" s="6">
        <f>(D11*40)</f>
        <v>25</v>
      </c>
      <c r="E12" s="4">
        <f t="shared" ref="E12" si="4">(E11*40)</f>
        <v>50</v>
      </c>
      <c r="F12" s="4">
        <f t="shared" ref="F12" si="5">(F11*40)</f>
        <v>100</v>
      </c>
      <c r="G12" s="4">
        <f t="shared" ref="G12" si="6">(G11*40)</f>
        <v>200</v>
      </c>
      <c r="H12" s="5">
        <f t="shared" ref="H12" si="7">(H11*40)</f>
        <v>400</v>
      </c>
      <c r="O12" s="26" t="s">
        <v>12</v>
      </c>
      <c r="P12" s="23" t="s">
        <v>13</v>
      </c>
      <c r="Q12" s="30" t="s">
        <v>21</v>
      </c>
      <c r="R12" s="31" t="s">
        <v>22</v>
      </c>
      <c r="S12" s="31" t="s">
        <v>15</v>
      </c>
      <c r="T12" s="31" t="s">
        <v>16</v>
      </c>
      <c r="U12" s="32" t="s">
        <v>17</v>
      </c>
    </row>
    <row r="13" spans="1:21" x14ac:dyDescent="0.25">
      <c r="C13" s="13" t="s">
        <v>0</v>
      </c>
      <c r="D13" s="9">
        <v>14.981999999999999</v>
      </c>
      <c r="E13" s="7">
        <v>14.978999999999999</v>
      </c>
      <c r="F13" s="7">
        <v>14.981</v>
      </c>
      <c r="G13" s="2">
        <v>14.926</v>
      </c>
      <c r="H13" s="3">
        <v>14.973000000000001</v>
      </c>
      <c r="O13" s="26">
        <v>0.625</v>
      </c>
      <c r="P13" s="14">
        <v>25</v>
      </c>
      <c r="Q13" s="23">
        <v>23.15</v>
      </c>
      <c r="R13" s="23">
        <v>25.32</v>
      </c>
      <c r="S13" s="23">
        <f>AVERAGE(Q13:R13)</f>
        <v>24.234999999999999</v>
      </c>
      <c r="T13" s="23">
        <f>STDEV(Q13:R13)</f>
        <v>1.5344217151748092</v>
      </c>
      <c r="U13" s="33">
        <f>(T13/S13)*100</f>
        <v>6.3314285750972115</v>
      </c>
    </row>
    <row r="14" spans="1:21" ht="15.75" thickBot="1" x14ac:dyDescent="0.3">
      <c r="C14" s="12" t="s">
        <v>1</v>
      </c>
      <c r="D14" s="10">
        <v>16.38</v>
      </c>
      <c r="E14" s="8">
        <v>42.37</v>
      </c>
      <c r="F14" s="8">
        <v>96.68</v>
      </c>
      <c r="G14" s="4">
        <v>210</v>
      </c>
      <c r="H14" s="5">
        <v>424.29</v>
      </c>
      <c r="O14" s="26">
        <v>1.25</v>
      </c>
      <c r="P14" s="23">
        <v>50</v>
      </c>
      <c r="Q14" s="23">
        <v>48.7</v>
      </c>
      <c r="R14" s="23">
        <v>44.4</v>
      </c>
      <c r="S14" s="23">
        <f>AVERAGE(Q14:R14)</f>
        <v>46.55</v>
      </c>
      <c r="T14" s="23">
        <f t="shared" ref="T14" si="8">STDEV(Q14:R14)</f>
        <v>3.0405591591021572</v>
      </c>
      <c r="U14" s="33">
        <f t="shared" ref="U14:U17" si="9">(T14/S14)*100</f>
        <v>6.5318134459767068</v>
      </c>
    </row>
    <row r="15" spans="1:21" x14ac:dyDescent="0.25">
      <c r="O15" s="26">
        <v>2.5</v>
      </c>
      <c r="P15" s="14">
        <v>100</v>
      </c>
      <c r="Q15" s="23">
        <v>103.34</v>
      </c>
      <c r="R15" s="23">
        <v>91.27</v>
      </c>
      <c r="S15" s="23">
        <f>AVERAGE(Q15:R15)</f>
        <v>97.305000000000007</v>
      </c>
      <c r="T15" s="23">
        <f>STDEV(Q15:R15)</f>
        <v>8.5347788489216327</v>
      </c>
      <c r="U15" s="33">
        <f t="shared" si="9"/>
        <v>8.7711616555383909</v>
      </c>
    </row>
    <row r="16" spans="1:21" x14ac:dyDescent="0.25">
      <c r="O16" s="26">
        <v>5</v>
      </c>
      <c r="P16" s="14">
        <v>200</v>
      </c>
      <c r="Q16" s="23">
        <v>197.8</v>
      </c>
      <c r="R16" s="23">
        <v>197.99</v>
      </c>
      <c r="S16" s="23">
        <f>AVERAGE(Q16:R16)</f>
        <v>197.89500000000001</v>
      </c>
      <c r="T16" s="23">
        <f>STDEV(Q16:R16)</f>
        <v>0.13435028842544242</v>
      </c>
      <c r="U16" s="33">
        <f t="shared" si="9"/>
        <v>6.7889683127639613E-2</v>
      </c>
    </row>
    <row r="17" spans="1:21" ht="15.75" thickBot="1" x14ac:dyDescent="0.3">
      <c r="A17" s="15"/>
      <c r="B17" s="15"/>
      <c r="C17" s="16" t="s">
        <v>11</v>
      </c>
      <c r="D17" s="15"/>
      <c r="E17" s="15"/>
      <c r="O17" s="27">
        <v>10</v>
      </c>
      <c r="P17" s="28">
        <v>400</v>
      </c>
      <c r="Q17" s="29">
        <v>426.75</v>
      </c>
      <c r="R17" s="29">
        <v>414.4</v>
      </c>
      <c r="S17" s="29">
        <f>AVERAGE(Q17:R17)</f>
        <v>420.57499999999999</v>
      </c>
      <c r="T17" s="29">
        <f>STDEV(Q17:R17)</f>
        <v>8.7327687476538784</v>
      </c>
      <c r="U17" s="34">
        <f t="shared" si="9"/>
        <v>2.0763879801828162</v>
      </c>
    </row>
    <row r="18" spans="1:21" ht="15.75" thickBot="1" x14ac:dyDescent="0.3"/>
    <row r="19" spans="1:21" ht="15.75" thickBot="1" x14ac:dyDescent="0.3">
      <c r="C19" s="21" t="s">
        <v>3</v>
      </c>
      <c r="D19" s="17" t="s">
        <v>4</v>
      </c>
      <c r="E19" s="18" t="s">
        <v>5</v>
      </c>
      <c r="F19" s="18" t="s">
        <v>6</v>
      </c>
      <c r="G19" s="18" t="s">
        <v>7</v>
      </c>
      <c r="H19" s="19" t="s">
        <v>8</v>
      </c>
      <c r="K19" s="14"/>
      <c r="L19" s="23"/>
      <c r="M19" s="23"/>
      <c r="O19" s="38" t="s">
        <v>14</v>
      </c>
      <c r="P19" s="39"/>
      <c r="Q19" s="40" t="s">
        <v>23</v>
      </c>
      <c r="R19" s="40"/>
      <c r="S19" s="40"/>
      <c r="T19" s="40"/>
      <c r="U19" s="41"/>
    </row>
    <row r="20" spans="1:21" x14ac:dyDescent="0.25">
      <c r="C20" s="11" t="s">
        <v>10</v>
      </c>
      <c r="D20" s="1">
        <v>0.625</v>
      </c>
      <c r="E20" s="2">
        <v>1.25</v>
      </c>
      <c r="F20" s="2">
        <v>2.5</v>
      </c>
      <c r="G20" s="2">
        <v>5</v>
      </c>
      <c r="H20" s="3">
        <v>10</v>
      </c>
      <c r="K20" s="24"/>
      <c r="L20" s="23"/>
      <c r="M20" s="23"/>
      <c r="O20" s="26" t="s">
        <v>12</v>
      </c>
      <c r="P20" s="23" t="s">
        <v>13</v>
      </c>
      <c r="Q20" s="30" t="s">
        <v>19</v>
      </c>
      <c r="R20" s="31" t="s">
        <v>20</v>
      </c>
      <c r="S20" s="31" t="s">
        <v>15</v>
      </c>
      <c r="T20" s="31" t="s">
        <v>16</v>
      </c>
      <c r="U20" s="32" t="s">
        <v>17</v>
      </c>
    </row>
    <row r="21" spans="1:21" ht="15.75" thickBot="1" x14ac:dyDescent="0.3">
      <c r="C21" s="12" t="s">
        <v>2</v>
      </c>
      <c r="D21" s="6">
        <f>(D20*40)</f>
        <v>25</v>
      </c>
      <c r="E21" s="4">
        <f t="shared" ref="E21:H21" si="10">(E20*40)</f>
        <v>50</v>
      </c>
      <c r="F21" s="4">
        <f t="shared" si="10"/>
        <v>100</v>
      </c>
      <c r="G21" s="4">
        <f t="shared" si="10"/>
        <v>200</v>
      </c>
      <c r="H21" s="5">
        <f t="shared" si="10"/>
        <v>400</v>
      </c>
      <c r="K21" s="14"/>
      <c r="L21" s="23"/>
      <c r="M21" s="23"/>
      <c r="O21" s="26">
        <v>0.625</v>
      </c>
      <c r="P21" s="14">
        <v>25</v>
      </c>
      <c r="Q21" s="23">
        <v>25.35</v>
      </c>
      <c r="R21" s="23">
        <v>23.15</v>
      </c>
      <c r="S21" s="23">
        <f>AVERAGE(Q21:R21)</f>
        <v>24.25</v>
      </c>
      <c r="T21" s="23">
        <f>STDEV(Q21:R21)</f>
        <v>1.5556349186104066</v>
      </c>
      <c r="U21" s="33">
        <f>(T21/S21)*100</f>
        <v>6.4149893550944599</v>
      </c>
    </row>
    <row r="22" spans="1:21" x14ac:dyDescent="0.25">
      <c r="C22" s="13" t="s">
        <v>0</v>
      </c>
      <c r="D22" s="9">
        <v>15.002000000000001</v>
      </c>
      <c r="E22" s="7">
        <v>14.973000000000001</v>
      </c>
      <c r="F22" s="7">
        <v>14.999000000000001</v>
      </c>
      <c r="G22" s="2">
        <v>14.997</v>
      </c>
      <c r="H22" s="3">
        <v>14.99</v>
      </c>
      <c r="K22" s="14"/>
      <c r="L22" s="23"/>
      <c r="M22" s="23"/>
      <c r="O22" s="26">
        <v>1.25</v>
      </c>
      <c r="P22" s="23">
        <v>50</v>
      </c>
      <c r="Q22" s="23">
        <v>43.02</v>
      </c>
      <c r="R22" s="23">
        <v>48.7</v>
      </c>
      <c r="S22" s="23">
        <f>AVERAGE(Q22:R22)</f>
        <v>45.86</v>
      </c>
      <c r="T22" s="23">
        <f t="shared" ref="T22:T24" si="11">STDEV(Q22:R22)</f>
        <v>4.0163665171395895</v>
      </c>
      <c r="U22" s="33">
        <f t="shared" ref="U22:U25" si="12">(T22/S22)*100</f>
        <v>8.7578859946349539</v>
      </c>
    </row>
    <row r="23" spans="1:21" ht="15.75" thickBot="1" x14ac:dyDescent="0.3">
      <c r="C23" s="12" t="s">
        <v>1</v>
      </c>
      <c r="D23" s="10">
        <v>17.21</v>
      </c>
      <c r="E23" s="8">
        <v>50.15</v>
      </c>
      <c r="F23" s="8">
        <v>114.97</v>
      </c>
      <c r="G23" s="4">
        <v>220.67</v>
      </c>
      <c r="H23" s="5">
        <v>465.06</v>
      </c>
      <c r="K23" s="14"/>
      <c r="L23" s="23"/>
      <c r="M23" s="23"/>
      <c r="O23" s="26">
        <v>2.5</v>
      </c>
      <c r="P23" s="14">
        <v>100</v>
      </c>
      <c r="Q23" s="23">
        <v>102.9</v>
      </c>
      <c r="R23" s="23">
        <v>103.34</v>
      </c>
      <c r="S23" s="23">
        <f t="shared" ref="S23" si="13">AVERAGE(Q23:R23)</f>
        <v>103.12</v>
      </c>
      <c r="T23" s="23">
        <f t="shared" si="11"/>
        <v>0.31112698372207931</v>
      </c>
      <c r="U23" s="33">
        <f t="shared" si="12"/>
        <v>0.30171352184065098</v>
      </c>
    </row>
    <row r="24" spans="1:21" ht="15.75" thickBot="1" x14ac:dyDescent="0.3">
      <c r="C24" s="20"/>
      <c r="D24" s="20"/>
      <c r="E24" s="20"/>
      <c r="F24" s="20"/>
      <c r="G24" s="20"/>
      <c r="H24" s="20"/>
      <c r="K24" s="25"/>
      <c r="L24" s="25"/>
      <c r="M24" s="25"/>
      <c r="O24" s="26">
        <v>5</v>
      </c>
      <c r="P24" s="14">
        <v>200</v>
      </c>
      <c r="Q24" s="23">
        <v>227.54</v>
      </c>
      <c r="R24" s="23">
        <v>197.8</v>
      </c>
      <c r="S24" s="23">
        <f>AVERAGE(Q24:R24)</f>
        <v>212.67000000000002</v>
      </c>
      <c r="T24" s="23">
        <f t="shared" si="11"/>
        <v>21.02935567248791</v>
      </c>
      <c r="U24" s="33">
        <f t="shared" si="12"/>
        <v>9.8882567698725286</v>
      </c>
    </row>
    <row r="25" spans="1:21" ht="15.75" thickBot="1" x14ac:dyDescent="0.3">
      <c r="C25" s="21" t="s">
        <v>9</v>
      </c>
      <c r="D25" s="17" t="s">
        <v>4</v>
      </c>
      <c r="E25" s="18" t="s">
        <v>5</v>
      </c>
      <c r="F25" s="18" t="s">
        <v>6</v>
      </c>
      <c r="G25" s="18" t="s">
        <v>7</v>
      </c>
      <c r="H25" s="19" t="s">
        <v>8</v>
      </c>
      <c r="O25" s="27">
        <v>10</v>
      </c>
      <c r="P25" s="28">
        <v>400</v>
      </c>
      <c r="Q25" s="29">
        <v>447.16</v>
      </c>
      <c r="R25" s="29">
        <v>426.75</v>
      </c>
      <c r="S25" s="29">
        <f>AVERAGE(Q25:R25)</f>
        <v>436.95500000000004</v>
      </c>
      <c r="T25" s="29">
        <f>STDEV(Q25:R25)</f>
        <v>14.432049404017453</v>
      </c>
      <c r="U25" s="34">
        <f t="shared" si="12"/>
        <v>3.3028685800637252</v>
      </c>
    </row>
    <row r="26" spans="1:21" x14ac:dyDescent="0.25">
      <c r="C26" s="11" t="s">
        <v>10</v>
      </c>
      <c r="D26" s="1">
        <v>0.625</v>
      </c>
      <c r="E26" s="2">
        <v>1.25</v>
      </c>
      <c r="F26" s="2">
        <v>2.5</v>
      </c>
      <c r="G26" s="2">
        <v>5</v>
      </c>
      <c r="H26" s="3">
        <v>10</v>
      </c>
    </row>
    <row r="27" spans="1:21" ht="15.75" thickBot="1" x14ac:dyDescent="0.3">
      <c r="C27" s="12" t="s">
        <v>2</v>
      </c>
      <c r="D27" s="6">
        <f>(D26*40)</f>
        <v>25</v>
      </c>
      <c r="E27" s="4">
        <f t="shared" ref="E27:H27" si="14">(E26*40)</f>
        <v>50</v>
      </c>
      <c r="F27" s="4">
        <f t="shared" si="14"/>
        <v>100</v>
      </c>
      <c r="G27" s="4">
        <f t="shared" si="14"/>
        <v>200</v>
      </c>
      <c r="H27" s="5">
        <f t="shared" si="14"/>
        <v>400</v>
      </c>
    </row>
    <row r="28" spans="1:21" ht="15.75" thickBot="1" x14ac:dyDescent="0.3">
      <c r="C28" s="13" t="s">
        <v>0</v>
      </c>
      <c r="D28" s="9">
        <v>15.002000000000001</v>
      </c>
      <c r="E28" s="7">
        <v>14.973000000000001</v>
      </c>
      <c r="F28" s="7">
        <v>14.999000000000001</v>
      </c>
      <c r="G28" s="2">
        <v>14.997</v>
      </c>
      <c r="H28" s="3">
        <v>14.99</v>
      </c>
      <c r="O28" s="15" t="s">
        <v>9</v>
      </c>
    </row>
    <row r="29" spans="1:21" ht="15.75" customHeight="1" thickBot="1" x14ac:dyDescent="0.3">
      <c r="C29" s="12" t="s">
        <v>1</v>
      </c>
      <c r="D29" s="10">
        <v>16.11</v>
      </c>
      <c r="E29" s="8">
        <v>43.58</v>
      </c>
      <c r="F29" s="8">
        <v>91.65</v>
      </c>
      <c r="G29" s="4">
        <v>206.27</v>
      </c>
      <c r="H29" s="5">
        <v>429.88600000000002</v>
      </c>
      <c r="O29" s="38" t="s">
        <v>14</v>
      </c>
      <c r="P29" s="39"/>
      <c r="Q29" s="40" t="s">
        <v>25</v>
      </c>
      <c r="R29" s="40"/>
      <c r="S29" s="40"/>
      <c r="T29" s="40"/>
      <c r="U29" s="41"/>
    </row>
    <row r="30" spans="1:21" x14ac:dyDescent="0.25">
      <c r="O30" s="26" t="s">
        <v>12</v>
      </c>
      <c r="P30" s="23" t="s">
        <v>13</v>
      </c>
      <c r="Q30" s="30" t="s">
        <v>21</v>
      </c>
      <c r="R30" s="31" t="s">
        <v>22</v>
      </c>
      <c r="S30" s="31" t="s">
        <v>15</v>
      </c>
      <c r="T30" s="31" t="s">
        <v>16</v>
      </c>
      <c r="U30" s="32" t="s">
        <v>17</v>
      </c>
    </row>
    <row r="31" spans="1:21" x14ac:dyDescent="0.25">
      <c r="O31" s="26">
        <v>0.625</v>
      </c>
      <c r="P31" s="14">
        <v>25</v>
      </c>
      <c r="Q31" s="23">
        <v>16.38</v>
      </c>
      <c r="R31" s="23">
        <v>16.11</v>
      </c>
      <c r="S31" s="35">
        <f>AVERAGE(Q31:R31)</f>
        <v>16.244999999999997</v>
      </c>
      <c r="T31" s="35">
        <f>STDEV(Q31:R31)</f>
        <v>0.19091883092036754</v>
      </c>
      <c r="U31" s="33">
        <f>(T31/S31)*100</f>
        <v>1.1752467277338723</v>
      </c>
    </row>
    <row r="32" spans="1:21" x14ac:dyDescent="0.25">
      <c r="O32" s="26">
        <v>1.25</v>
      </c>
      <c r="P32" s="23">
        <v>50</v>
      </c>
      <c r="Q32" s="23">
        <v>42.37</v>
      </c>
      <c r="R32" s="23">
        <v>43.58</v>
      </c>
      <c r="S32" s="35">
        <f t="shared" ref="S32:S33" si="15">AVERAGE(Q32:R32)</f>
        <v>42.974999999999994</v>
      </c>
      <c r="T32" s="35">
        <f t="shared" ref="T32:T34" si="16">STDEV(Q32:R32)</f>
        <v>0.85559920523572308</v>
      </c>
      <c r="U32" s="33">
        <f t="shared" ref="U32:U35" si="17">(T32/S32)*100</f>
        <v>1.9909231070057549</v>
      </c>
    </row>
    <row r="33" spans="15:21" x14ac:dyDescent="0.25">
      <c r="O33" s="26">
        <v>2.5</v>
      </c>
      <c r="P33" s="14">
        <v>100</v>
      </c>
      <c r="Q33" s="23">
        <v>96.68</v>
      </c>
      <c r="R33" s="23">
        <v>91.65</v>
      </c>
      <c r="S33" s="35">
        <f t="shared" si="15"/>
        <v>94.165000000000006</v>
      </c>
      <c r="T33" s="35">
        <f t="shared" si="16"/>
        <v>3.5567471093683349</v>
      </c>
      <c r="U33" s="33">
        <f t="shared" si="17"/>
        <v>3.7771434284164336</v>
      </c>
    </row>
    <row r="34" spans="15:21" x14ac:dyDescent="0.25">
      <c r="O34" s="26">
        <v>5</v>
      </c>
      <c r="P34" s="14">
        <v>200</v>
      </c>
      <c r="Q34" s="23">
        <v>210</v>
      </c>
      <c r="R34" s="23">
        <v>206.27</v>
      </c>
      <c r="S34" s="35">
        <f>AVERAGE(Q34:R34)</f>
        <v>208.13499999999999</v>
      </c>
      <c r="T34" s="35">
        <f t="shared" si="16"/>
        <v>2.6375082938258148</v>
      </c>
      <c r="U34" s="33">
        <f t="shared" si="17"/>
        <v>1.2672103653041606</v>
      </c>
    </row>
    <row r="35" spans="15:21" ht="15.75" thickBot="1" x14ac:dyDescent="0.3">
      <c r="O35" s="27">
        <v>10</v>
      </c>
      <c r="P35" s="28">
        <v>400</v>
      </c>
      <c r="Q35" s="29">
        <v>424.29</v>
      </c>
      <c r="R35" s="29">
        <v>429.88600000000002</v>
      </c>
      <c r="S35" s="36">
        <f>AVERAGE(Q35:R35)</f>
        <v>427.08800000000002</v>
      </c>
      <c r="T35" s="36">
        <f>STDEV(Q35:R35)</f>
        <v>3.9569695475199227</v>
      </c>
      <c r="U35" s="34">
        <f t="shared" si="17"/>
        <v>0.92649981912859225</v>
      </c>
    </row>
    <row r="36" spans="15:21" ht="15.75" thickBot="1" x14ac:dyDescent="0.3">
      <c r="O36" s="23"/>
      <c r="P36" s="23"/>
      <c r="Q36" s="23"/>
      <c r="R36" s="23"/>
      <c r="S36" s="23"/>
      <c r="T36" s="23"/>
      <c r="U36" s="23"/>
    </row>
    <row r="37" spans="15:21" ht="15" customHeight="1" x14ac:dyDescent="0.25">
      <c r="O37" s="38" t="s">
        <v>14</v>
      </c>
      <c r="P37" s="39"/>
      <c r="Q37" s="40" t="s">
        <v>24</v>
      </c>
      <c r="R37" s="40"/>
      <c r="S37" s="40"/>
      <c r="T37" s="40"/>
      <c r="U37" s="41"/>
    </row>
    <row r="38" spans="15:21" x14ac:dyDescent="0.25">
      <c r="O38" s="26" t="s">
        <v>12</v>
      </c>
      <c r="P38" s="23" t="s">
        <v>13</v>
      </c>
      <c r="Q38" s="30" t="s">
        <v>21</v>
      </c>
      <c r="R38" s="31" t="s">
        <v>22</v>
      </c>
      <c r="S38" s="31" t="s">
        <v>15</v>
      </c>
      <c r="T38" s="31" t="s">
        <v>16</v>
      </c>
      <c r="U38" s="32" t="s">
        <v>17</v>
      </c>
    </row>
    <row r="39" spans="15:21" x14ac:dyDescent="0.25">
      <c r="O39" s="26">
        <v>0.625</v>
      </c>
      <c r="P39" s="14">
        <v>25</v>
      </c>
      <c r="Q39" s="23">
        <v>20.350000000000001</v>
      </c>
      <c r="R39" s="23">
        <v>19.8</v>
      </c>
      <c r="S39" s="35">
        <f>AVERAGE(Q39:R39)</f>
        <v>20.075000000000003</v>
      </c>
      <c r="T39" s="35">
        <f>STDEV(Q39:R39)</f>
        <v>0.38890872965260165</v>
      </c>
      <c r="U39" s="33">
        <f>(T39/S39)*100</f>
        <v>1.9372788525658859</v>
      </c>
    </row>
    <row r="40" spans="15:21" x14ac:dyDescent="0.25">
      <c r="O40" s="26">
        <v>1.25</v>
      </c>
      <c r="P40" s="23">
        <v>50</v>
      </c>
      <c r="Q40" s="23">
        <v>41.9</v>
      </c>
      <c r="R40" s="23">
        <v>43.75</v>
      </c>
      <c r="S40" s="35">
        <f>AVERAGE(Q40:R40)</f>
        <v>42.825000000000003</v>
      </c>
      <c r="T40" s="35">
        <f t="shared" ref="T40" si="18">STDEV(Q40:R40)</f>
        <v>1.3081475451951139</v>
      </c>
      <c r="U40" s="33">
        <f t="shared" ref="U40:U43" si="19">(T40/S40)*100</f>
        <v>3.054635248558351</v>
      </c>
    </row>
    <row r="41" spans="15:21" x14ac:dyDescent="0.25">
      <c r="O41" s="26">
        <v>2.5</v>
      </c>
      <c r="P41" s="14">
        <v>100</v>
      </c>
      <c r="Q41" s="23">
        <v>88.69</v>
      </c>
      <c r="R41" s="23">
        <v>85.49</v>
      </c>
      <c r="S41" s="35">
        <f>AVERAGE(Q41:R41)</f>
        <v>87.09</v>
      </c>
      <c r="T41" s="35">
        <f>STDEV(Q41:R41)</f>
        <v>2.2627416997969543</v>
      </c>
      <c r="U41" s="33">
        <f t="shared" si="19"/>
        <v>2.5981647718417205</v>
      </c>
    </row>
    <row r="42" spans="15:21" x14ac:dyDescent="0.25">
      <c r="O42" s="26">
        <v>5</v>
      </c>
      <c r="P42" s="14">
        <v>200</v>
      </c>
      <c r="Q42" s="23">
        <v>179.98</v>
      </c>
      <c r="R42" s="23">
        <v>179.97</v>
      </c>
      <c r="S42" s="35">
        <f>AVERAGE(Q42:R42)</f>
        <v>179.97499999999999</v>
      </c>
      <c r="T42" s="35">
        <f>STDEV(Q42:R42)</f>
        <v>7.0710678118590439E-3</v>
      </c>
      <c r="U42" s="33">
        <f t="shared" si="19"/>
        <v>3.928916689461894E-3</v>
      </c>
    </row>
    <row r="43" spans="15:21" ht="15.75" thickBot="1" x14ac:dyDescent="0.3">
      <c r="O43" s="27">
        <v>10</v>
      </c>
      <c r="P43" s="28">
        <v>400</v>
      </c>
      <c r="Q43" s="29">
        <v>400.66</v>
      </c>
      <c r="R43" s="29">
        <v>391.5</v>
      </c>
      <c r="S43" s="36">
        <f>AVERAGE(Q43:R43)</f>
        <v>396.08000000000004</v>
      </c>
      <c r="T43" s="36">
        <f>STDEV(Q43:R43)</f>
        <v>6.4770981156687926</v>
      </c>
      <c r="U43" s="34">
        <f t="shared" si="19"/>
        <v>1.635300473558067</v>
      </c>
    </row>
    <row r="44" spans="15:21" ht="15.75" thickBot="1" x14ac:dyDescent="0.3">
      <c r="O44" s="25"/>
      <c r="P44" s="25"/>
      <c r="Q44" s="25"/>
      <c r="R44" s="25"/>
      <c r="S44" s="25"/>
      <c r="T44" s="25"/>
      <c r="U44" s="25"/>
    </row>
    <row r="45" spans="15:21" ht="15" customHeight="1" x14ac:dyDescent="0.25">
      <c r="O45" s="38" t="s">
        <v>14</v>
      </c>
      <c r="P45" s="39"/>
      <c r="Q45" s="40" t="s">
        <v>23</v>
      </c>
      <c r="R45" s="40"/>
      <c r="S45" s="40"/>
      <c r="T45" s="40"/>
      <c r="U45" s="41"/>
    </row>
    <row r="46" spans="15:21" x14ac:dyDescent="0.25">
      <c r="O46" s="26" t="s">
        <v>12</v>
      </c>
      <c r="P46" s="23" t="s">
        <v>13</v>
      </c>
      <c r="Q46" s="30" t="s">
        <v>19</v>
      </c>
      <c r="R46" s="31" t="s">
        <v>20</v>
      </c>
      <c r="S46" s="31" t="s">
        <v>15</v>
      </c>
      <c r="T46" s="31" t="s">
        <v>16</v>
      </c>
      <c r="U46" s="32" t="s">
        <v>17</v>
      </c>
    </row>
    <row r="47" spans="15:21" x14ac:dyDescent="0.25">
      <c r="O47" s="26">
        <v>0.625</v>
      </c>
      <c r="P47" s="14">
        <v>25</v>
      </c>
      <c r="Q47" s="23">
        <v>20.350000000000001</v>
      </c>
      <c r="R47" s="23">
        <v>19.8</v>
      </c>
      <c r="S47" s="35">
        <f>AVERAGE(Q47:R47)</f>
        <v>20.075000000000003</v>
      </c>
      <c r="T47" s="35">
        <f>STDEV(Q47:R47)</f>
        <v>0.38890872965260165</v>
      </c>
      <c r="U47" s="33">
        <f>(T47/S47)*100</f>
        <v>1.9372788525658859</v>
      </c>
    </row>
    <row r="48" spans="15:21" x14ac:dyDescent="0.25">
      <c r="O48" s="26">
        <v>1.25</v>
      </c>
      <c r="P48" s="23">
        <v>50</v>
      </c>
      <c r="Q48" s="23">
        <v>41.9</v>
      </c>
      <c r="R48" s="23">
        <v>43.75</v>
      </c>
      <c r="S48" s="35">
        <f>AVERAGE(Q48:R48)</f>
        <v>42.825000000000003</v>
      </c>
      <c r="T48" s="35">
        <f t="shared" ref="T48:T50" si="20">STDEV(Q48:R48)</f>
        <v>1.3081475451951139</v>
      </c>
      <c r="U48" s="33">
        <f t="shared" ref="U48:U51" si="21">(T48/S48)*100</f>
        <v>3.054635248558351</v>
      </c>
    </row>
    <row r="49" spans="15:21" x14ac:dyDescent="0.25">
      <c r="O49" s="26">
        <v>2.5</v>
      </c>
      <c r="P49" s="14">
        <v>100</v>
      </c>
      <c r="Q49" s="23">
        <v>88.69</v>
      </c>
      <c r="R49" s="23">
        <v>85.49</v>
      </c>
      <c r="S49" s="35">
        <f t="shared" ref="S49" si="22">AVERAGE(Q49:R49)</f>
        <v>87.09</v>
      </c>
      <c r="T49" s="35">
        <f t="shared" si="20"/>
        <v>2.2627416997969543</v>
      </c>
      <c r="U49" s="33">
        <f t="shared" si="21"/>
        <v>2.5981647718417205</v>
      </c>
    </row>
    <row r="50" spans="15:21" x14ac:dyDescent="0.25">
      <c r="O50" s="26">
        <v>5</v>
      </c>
      <c r="P50" s="14">
        <v>200</v>
      </c>
      <c r="Q50" s="23">
        <v>179.98</v>
      </c>
      <c r="R50" s="23">
        <v>179.97</v>
      </c>
      <c r="S50" s="35">
        <f>AVERAGE(Q50:R50)</f>
        <v>179.97499999999999</v>
      </c>
      <c r="T50" s="35">
        <f t="shared" si="20"/>
        <v>7.0710678118590439E-3</v>
      </c>
      <c r="U50" s="33">
        <f t="shared" si="21"/>
        <v>3.928916689461894E-3</v>
      </c>
    </row>
    <row r="51" spans="15:21" ht="15.75" thickBot="1" x14ac:dyDescent="0.3">
      <c r="O51" s="27">
        <v>10</v>
      </c>
      <c r="P51" s="28">
        <v>400</v>
      </c>
      <c r="Q51" s="29">
        <v>400.66</v>
      </c>
      <c r="R51" s="29">
        <v>391.5</v>
      </c>
      <c r="S51" s="36">
        <f>AVERAGE(Q51:R51)</f>
        <v>396.08000000000004</v>
      </c>
      <c r="T51" s="36">
        <f>STDEV(Q51:R51)</f>
        <v>6.4770981156687926</v>
      </c>
      <c r="U51" s="34">
        <f t="shared" si="21"/>
        <v>1.635300473558067</v>
      </c>
    </row>
  </sheetData>
  <mergeCells count="12">
    <mergeCell ref="O3:P3"/>
    <mergeCell ref="O11:P11"/>
    <mergeCell ref="Q3:U3"/>
    <mergeCell ref="O45:P45"/>
    <mergeCell ref="Q45:U45"/>
    <mergeCell ref="Q11:U11"/>
    <mergeCell ref="Q37:U37"/>
    <mergeCell ref="O19:P19"/>
    <mergeCell ref="Q19:U19"/>
    <mergeCell ref="O29:P29"/>
    <mergeCell ref="Q29:U29"/>
    <mergeCell ref="O37:P3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J15" sqref="J15"/>
    </sheetView>
  </sheetViews>
  <sheetFormatPr defaultRowHeight="15" x14ac:dyDescent="0.25"/>
  <cols>
    <col min="3" max="3" width="18" customWidth="1"/>
  </cols>
  <sheetData>
    <row r="1" spans="1:8" x14ac:dyDescent="0.25">
      <c r="A1" s="37" t="s">
        <v>27</v>
      </c>
      <c r="C1" s="15" t="s">
        <v>28</v>
      </c>
    </row>
    <row r="3" spans="1:8" ht="15.75" thickBot="1" x14ac:dyDescent="0.3"/>
    <row r="4" spans="1:8" ht="15.75" thickBot="1" x14ac:dyDescent="0.3">
      <c r="C4" s="22" t="s">
        <v>29</v>
      </c>
      <c r="D4" s="17" t="s">
        <v>4</v>
      </c>
      <c r="E4" s="18" t="s">
        <v>5</v>
      </c>
      <c r="F4" s="18" t="s">
        <v>6</v>
      </c>
      <c r="G4" s="18" t="s">
        <v>7</v>
      </c>
      <c r="H4" s="19" t="s">
        <v>8</v>
      </c>
    </row>
    <row r="5" spans="1:8" x14ac:dyDescent="0.25">
      <c r="C5" s="11" t="s">
        <v>10</v>
      </c>
      <c r="D5" s="1">
        <v>0.625</v>
      </c>
      <c r="E5" s="2">
        <v>1.25</v>
      </c>
      <c r="F5" s="2">
        <v>2.5</v>
      </c>
      <c r="G5" s="2">
        <v>5</v>
      </c>
      <c r="H5" s="3">
        <v>10</v>
      </c>
    </row>
    <row r="6" spans="1:8" ht="15.75" thickBot="1" x14ac:dyDescent="0.3">
      <c r="C6" s="12" t="s">
        <v>2</v>
      </c>
      <c r="D6" s="6">
        <f>(D5*40)</f>
        <v>25</v>
      </c>
      <c r="E6" s="4">
        <f t="shared" ref="E6:H6" si="0">(E5*40)</f>
        <v>50</v>
      </c>
      <c r="F6" s="4">
        <f t="shared" si="0"/>
        <v>100</v>
      </c>
      <c r="G6" s="4">
        <f t="shared" si="0"/>
        <v>200</v>
      </c>
      <c r="H6" s="5">
        <f t="shared" si="0"/>
        <v>400</v>
      </c>
    </row>
    <row r="7" spans="1:8" x14ac:dyDescent="0.25">
      <c r="C7" s="13" t="s">
        <v>0</v>
      </c>
      <c r="D7" s="9">
        <v>15.087999999999999</v>
      </c>
      <c r="E7" s="7">
        <v>15.081</v>
      </c>
      <c r="F7" s="7">
        <v>15.092000000000001</v>
      </c>
      <c r="G7" s="2">
        <v>15.086</v>
      </c>
      <c r="H7" s="3">
        <v>15.068</v>
      </c>
    </row>
    <row r="8" spans="1:8" ht="15.75" thickBot="1" x14ac:dyDescent="0.3">
      <c r="C8" s="12" t="s">
        <v>1</v>
      </c>
      <c r="D8" s="10">
        <v>23.15</v>
      </c>
      <c r="E8" s="8">
        <v>48.7</v>
      </c>
      <c r="F8" s="8">
        <v>103.34</v>
      </c>
      <c r="G8" s="4">
        <v>197.8</v>
      </c>
      <c r="H8" s="5">
        <v>426.75</v>
      </c>
    </row>
    <row r="9" spans="1:8" ht="15.75" thickBot="1" x14ac:dyDescent="0.3">
      <c r="C9" s="20"/>
      <c r="D9" s="20"/>
      <c r="E9" s="20"/>
      <c r="F9" s="20"/>
      <c r="G9" s="20"/>
      <c r="H9" s="20"/>
    </row>
    <row r="10" spans="1:8" ht="15.75" thickBot="1" x14ac:dyDescent="0.3">
      <c r="C10" s="22" t="s">
        <v>9</v>
      </c>
      <c r="D10" s="17" t="s">
        <v>4</v>
      </c>
      <c r="E10" s="18" t="s">
        <v>5</v>
      </c>
      <c r="F10" s="18" t="s">
        <v>6</v>
      </c>
      <c r="G10" s="18" t="s">
        <v>7</v>
      </c>
      <c r="H10" s="19" t="s">
        <v>8</v>
      </c>
    </row>
    <row r="11" spans="1:8" x14ac:dyDescent="0.25">
      <c r="C11" s="11" t="s">
        <v>10</v>
      </c>
      <c r="D11" s="1">
        <v>0.625</v>
      </c>
      <c r="E11" s="2">
        <v>1.25</v>
      </c>
      <c r="F11" s="2">
        <v>2.5</v>
      </c>
      <c r="G11" s="2">
        <v>5</v>
      </c>
      <c r="H11" s="3">
        <v>10</v>
      </c>
    </row>
    <row r="12" spans="1:8" ht="15.75" thickBot="1" x14ac:dyDescent="0.3">
      <c r="C12" s="12" t="s">
        <v>2</v>
      </c>
      <c r="D12" s="6">
        <f>(D11*40)</f>
        <v>25</v>
      </c>
      <c r="E12" s="4">
        <f t="shared" ref="E12:H12" si="1">(E11*40)</f>
        <v>50</v>
      </c>
      <c r="F12" s="4">
        <f t="shared" si="1"/>
        <v>100</v>
      </c>
      <c r="G12" s="4">
        <f t="shared" si="1"/>
        <v>200</v>
      </c>
      <c r="H12" s="5">
        <f t="shared" si="1"/>
        <v>400</v>
      </c>
    </row>
    <row r="13" spans="1:8" x14ac:dyDescent="0.25">
      <c r="C13" s="13" t="s">
        <v>0</v>
      </c>
      <c r="D13" s="9">
        <v>15.087999999999999</v>
      </c>
      <c r="E13" s="7">
        <v>15.081</v>
      </c>
      <c r="F13" s="7">
        <v>15.092000000000001</v>
      </c>
      <c r="G13" s="2">
        <v>15.086</v>
      </c>
      <c r="H13" s="3">
        <v>15.068</v>
      </c>
    </row>
    <row r="14" spans="1:8" ht="15.75" thickBot="1" x14ac:dyDescent="0.3">
      <c r="C14" s="12" t="s">
        <v>1</v>
      </c>
      <c r="D14" s="10">
        <v>20.350000000000001</v>
      </c>
      <c r="E14" s="8">
        <v>41.9</v>
      </c>
      <c r="F14" s="8">
        <v>88.69</v>
      </c>
      <c r="G14" s="4">
        <v>179.98</v>
      </c>
      <c r="H14" s="5">
        <v>400.66</v>
      </c>
    </row>
    <row r="17" spans="1:8" x14ac:dyDescent="0.25">
      <c r="A17" s="15"/>
      <c r="B17" s="15"/>
      <c r="C17" s="16" t="s">
        <v>11</v>
      </c>
      <c r="D17" s="15"/>
      <c r="E17" s="15"/>
    </row>
    <row r="18" spans="1:8" ht="15.75" thickBot="1" x14ac:dyDescent="0.3"/>
    <row r="19" spans="1:8" ht="15.75" thickBot="1" x14ac:dyDescent="0.3">
      <c r="C19" s="22" t="s">
        <v>29</v>
      </c>
      <c r="D19" s="17" t="s">
        <v>4</v>
      </c>
      <c r="E19" s="18" t="s">
        <v>5</v>
      </c>
      <c r="F19" s="18" t="s">
        <v>6</v>
      </c>
      <c r="G19" s="18" t="s">
        <v>7</v>
      </c>
      <c r="H19" s="19" t="s">
        <v>8</v>
      </c>
    </row>
    <row r="20" spans="1:8" x14ac:dyDescent="0.25">
      <c r="C20" s="11" t="s">
        <v>10</v>
      </c>
      <c r="D20" s="1">
        <v>0.625</v>
      </c>
      <c r="E20" s="2">
        <v>1.25</v>
      </c>
      <c r="F20" s="2">
        <v>2.5</v>
      </c>
      <c r="G20" s="2">
        <v>5</v>
      </c>
      <c r="H20" s="3">
        <v>10</v>
      </c>
    </row>
    <row r="21" spans="1:8" ht="15.75" thickBot="1" x14ac:dyDescent="0.3">
      <c r="C21" s="12" t="s">
        <v>2</v>
      </c>
      <c r="D21" s="6">
        <f>(D20*40)</f>
        <v>25</v>
      </c>
      <c r="E21" s="4">
        <f t="shared" ref="E21:H21" si="2">(E20*40)</f>
        <v>50</v>
      </c>
      <c r="F21" s="4">
        <f t="shared" si="2"/>
        <v>100</v>
      </c>
      <c r="G21" s="4">
        <f t="shared" si="2"/>
        <v>200</v>
      </c>
      <c r="H21" s="5">
        <f t="shared" si="2"/>
        <v>400</v>
      </c>
    </row>
    <row r="22" spans="1:8" x14ac:dyDescent="0.25">
      <c r="C22" s="13" t="s">
        <v>0</v>
      </c>
      <c r="D22" s="9">
        <v>15.1</v>
      </c>
      <c r="E22" s="7">
        <v>15.089</v>
      </c>
      <c r="F22" s="7">
        <v>15.115</v>
      </c>
      <c r="G22" s="2">
        <v>15.097</v>
      </c>
      <c r="H22" s="3">
        <v>15.061999999999999</v>
      </c>
    </row>
    <row r="23" spans="1:8" ht="15.75" thickBot="1" x14ac:dyDescent="0.3">
      <c r="C23" s="12" t="s">
        <v>1</v>
      </c>
      <c r="D23" s="10">
        <v>25.32</v>
      </c>
      <c r="E23" s="8">
        <v>44.4</v>
      </c>
      <c r="F23" s="8">
        <v>91.27</v>
      </c>
      <c r="G23" s="4">
        <v>197.99</v>
      </c>
      <c r="H23" s="5">
        <v>414.4</v>
      </c>
    </row>
    <row r="24" spans="1:8" ht="15.75" thickBot="1" x14ac:dyDescent="0.3">
      <c r="C24" s="20"/>
      <c r="D24" s="20"/>
      <c r="E24" s="20"/>
      <c r="F24" s="20"/>
      <c r="G24" s="20"/>
      <c r="H24" s="20"/>
    </row>
    <row r="25" spans="1:8" ht="15.75" thickBot="1" x14ac:dyDescent="0.3">
      <c r="C25" s="22" t="s">
        <v>9</v>
      </c>
      <c r="D25" s="17" t="s">
        <v>4</v>
      </c>
      <c r="E25" s="18" t="s">
        <v>5</v>
      </c>
      <c r="F25" s="18" t="s">
        <v>6</v>
      </c>
      <c r="G25" s="18" t="s">
        <v>7</v>
      </c>
      <c r="H25" s="19" t="s">
        <v>8</v>
      </c>
    </row>
    <row r="26" spans="1:8" x14ac:dyDescent="0.25">
      <c r="C26" s="11" t="s">
        <v>10</v>
      </c>
      <c r="D26" s="1">
        <v>0.625</v>
      </c>
      <c r="E26" s="2">
        <v>1.25</v>
      </c>
      <c r="F26" s="2">
        <v>2.5</v>
      </c>
      <c r="G26" s="2">
        <v>5</v>
      </c>
      <c r="H26" s="3">
        <v>10</v>
      </c>
    </row>
    <row r="27" spans="1:8" ht="15.75" thickBot="1" x14ac:dyDescent="0.3">
      <c r="C27" s="12" t="s">
        <v>2</v>
      </c>
      <c r="D27" s="6">
        <f>(D26*40)</f>
        <v>25</v>
      </c>
      <c r="E27" s="4">
        <f t="shared" ref="E27:H27" si="3">(E26*40)</f>
        <v>50</v>
      </c>
      <c r="F27" s="4">
        <f t="shared" si="3"/>
        <v>100</v>
      </c>
      <c r="G27" s="4">
        <f t="shared" si="3"/>
        <v>200</v>
      </c>
      <c r="H27" s="5">
        <f t="shared" si="3"/>
        <v>400</v>
      </c>
    </row>
    <row r="28" spans="1:8" x14ac:dyDescent="0.25">
      <c r="C28" s="13" t="s">
        <v>0</v>
      </c>
      <c r="D28" s="9">
        <v>15.1</v>
      </c>
      <c r="E28" s="7">
        <v>15.089</v>
      </c>
      <c r="F28" s="7">
        <v>15.115</v>
      </c>
      <c r="G28" s="2">
        <v>15.097</v>
      </c>
      <c r="H28" s="3">
        <v>15.061999999999999</v>
      </c>
    </row>
    <row r="29" spans="1:8" ht="15.75" thickBot="1" x14ac:dyDescent="0.3">
      <c r="C29" s="12" t="s">
        <v>1</v>
      </c>
      <c r="D29" s="10">
        <v>19.8</v>
      </c>
      <c r="E29" s="8">
        <v>43.75</v>
      </c>
      <c r="F29" s="8">
        <v>85.49</v>
      </c>
      <c r="G29" s="4">
        <v>179.97</v>
      </c>
      <c r="H29" s="5">
        <v>391.5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53"/>
  <sheetViews>
    <sheetView tabSelected="1" topLeftCell="A16" workbookViewId="0">
      <selection activeCell="B21" sqref="B21"/>
    </sheetView>
  </sheetViews>
  <sheetFormatPr defaultRowHeight="15" x14ac:dyDescent="0.25"/>
  <cols>
    <col min="4" max="4" width="15.28515625" customWidth="1"/>
    <col min="5" max="5" width="15.5703125" customWidth="1"/>
    <col min="6" max="6" width="17.28515625" customWidth="1"/>
    <col min="7" max="7" width="17.140625" customWidth="1"/>
    <col min="8" max="8" width="12.28515625" customWidth="1"/>
  </cols>
  <sheetData>
    <row r="4" spans="4:10" ht="15.75" thickBot="1" x14ac:dyDescent="0.3">
      <c r="D4" s="15" t="s">
        <v>18</v>
      </c>
    </row>
    <row r="5" spans="4:10" x14ac:dyDescent="0.25">
      <c r="D5" s="38" t="s">
        <v>14</v>
      </c>
      <c r="E5" s="39"/>
      <c r="F5" s="40" t="s">
        <v>25</v>
      </c>
      <c r="G5" s="40"/>
      <c r="H5" s="40"/>
      <c r="I5" s="40"/>
      <c r="J5" s="41"/>
    </row>
    <row r="6" spans="4:10" x14ac:dyDescent="0.25">
      <c r="D6" s="26" t="s">
        <v>12</v>
      </c>
      <c r="E6" s="23" t="s">
        <v>13</v>
      </c>
      <c r="F6" s="30" t="s">
        <v>21</v>
      </c>
      <c r="G6" s="31" t="s">
        <v>22</v>
      </c>
      <c r="H6" s="31" t="s">
        <v>15</v>
      </c>
      <c r="I6" s="31" t="s">
        <v>16</v>
      </c>
      <c r="J6" s="32" t="s">
        <v>17</v>
      </c>
    </row>
    <row r="7" spans="4:10" x14ac:dyDescent="0.25">
      <c r="D7" s="26">
        <v>0.625</v>
      </c>
      <c r="E7" s="14">
        <v>25</v>
      </c>
      <c r="F7" s="23">
        <v>25.35</v>
      </c>
      <c r="G7" s="23">
        <v>17.21</v>
      </c>
      <c r="H7" s="23">
        <f>AVERAGE(F7:G7)</f>
        <v>21.28</v>
      </c>
      <c r="I7" s="23">
        <f>STDEV(F7:G7)</f>
        <v>5.7558491988585008</v>
      </c>
      <c r="J7" s="33">
        <f>(I7/H7)*100</f>
        <v>27.048163528470397</v>
      </c>
    </row>
    <row r="8" spans="4:10" x14ac:dyDescent="0.25">
      <c r="D8" s="26">
        <v>1.25</v>
      </c>
      <c r="E8" s="23">
        <v>50</v>
      </c>
      <c r="F8" s="23">
        <v>43.02</v>
      </c>
      <c r="G8" s="23">
        <v>50.15</v>
      </c>
      <c r="H8" s="23">
        <f t="shared" ref="H8:H9" si="0">AVERAGE(F8:G8)</f>
        <v>46.585000000000001</v>
      </c>
      <c r="I8" s="23">
        <f t="shared" ref="I8:I10" si="1">STDEV(F8:G8)</f>
        <v>5.0416713498600805</v>
      </c>
      <c r="J8" s="33">
        <f t="shared" ref="J8:J11" si="2">(I8/H8)*100</f>
        <v>10.822520875518043</v>
      </c>
    </row>
    <row r="9" spans="4:10" x14ac:dyDescent="0.25">
      <c r="D9" s="26">
        <v>2.5</v>
      </c>
      <c r="E9" s="14">
        <v>100</v>
      </c>
      <c r="F9" s="23">
        <v>102.9</v>
      </c>
      <c r="G9" s="23">
        <v>114.97</v>
      </c>
      <c r="H9" s="23">
        <f t="shared" si="0"/>
        <v>108.935</v>
      </c>
      <c r="I9" s="23">
        <f t="shared" si="1"/>
        <v>8.5347788489216239</v>
      </c>
      <c r="J9" s="33">
        <f t="shared" si="2"/>
        <v>7.8347444337647438</v>
      </c>
    </row>
    <row r="10" spans="4:10" x14ac:dyDescent="0.25">
      <c r="D10" s="26">
        <v>5</v>
      </c>
      <c r="E10" s="14">
        <v>200</v>
      </c>
      <c r="F10" s="23">
        <v>227.54</v>
      </c>
      <c r="G10" s="23">
        <v>220.67</v>
      </c>
      <c r="H10" s="23">
        <f>AVERAGE(F10:G10)</f>
        <v>224.10499999999999</v>
      </c>
      <c r="I10" s="23">
        <f t="shared" si="1"/>
        <v>4.8578235867515849</v>
      </c>
      <c r="J10" s="33">
        <f t="shared" si="2"/>
        <v>2.1676551557312798</v>
      </c>
    </row>
    <row r="11" spans="4:10" ht="15.75" thickBot="1" x14ac:dyDescent="0.3">
      <c r="D11" s="27">
        <v>10</v>
      </c>
      <c r="E11" s="28">
        <v>400</v>
      </c>
      <c r="F11" s="29">
        <v>447.16</v>
      </c>
      <c r="G11" s="29">
        <v>465.06</v>
      </c>
      <c r="H11" s="29">
        <f>AVERAGE(F11:G11)</f>
        <v>456.11</v>
      </c>
      <c r="I11" s="29">
        <f>STDEV(F11:G11)</f>
        <v>12.657211383239185</v>
      </c>
      <c r="J11" s="34">
        <f t="shared" si="2"/>
        <v>2.7750348344125726</v>
      </c>
    </row>
    <row r="12" spans="4:10" ht="15.75" thickBot="1" x14ac:dyDescent="0.3">
      <c r="D12" s="20"/>
      <c r="E12" s="20"/>
      <c r="F12" s="20"/>
      <c r="G12" s="20"/>
      <c r="H12" s="20"/>
      <c r="I12" s="20"/>
      <c r="J12" s="20"/>
    </row>
    <row r="13" spans="4:10" x14ac:dyDescent="0.25">
      <c r="D13" s="38" t="s">
        <v>14</v>
      </c>
      <c r="E13" s="39"/>
      <c r="F13" s="40" t="s">
        <v>24</v>
      </c>
      <c r="G13" s="40"/>
      <c r="H13" s="40"/>
      <c r="I13" s="40"/>
      <c r="J13" s="41"/>
    </row>
    <row r="14" spans="4:10" x14ac:dyDescent="0.25">
      <c r="D14" s="26" t="s">
        <v>12</v>
      </c>
      <c r="E14" s="23" t="s">
        <v>13</v>
      </c>
      <c r="F14" s="30" t="s">
        <v>21</v>
      </c>
      <c r="G14" s="31" t="s">
        <v>22</v>
      </c>
      <c r="H14" s="31" t="s">
        <v>15</v>
      </c>
      <c r="I14" s="31" t="s">
        <v>16</v>
      </c>
      <c r="J14" s="32" t="s">
        <v>17</v>
      </c>
    </row>
    <row r="15" spans="4:10" x14ac:dyDescent="0.25">
      <c r="D15" s="26">
        <v>0.625</v>
      </c>
      <c r="E15" s="14">
        <v>25</v>
      </c>
      <c r="F15" s="23">
        <v>23.15</v>
      </c>
      <c r="G15" s="23">
        <v>25.32</v>
      </c>
      <c r="H15" s="23">
        <f>AVERAGE(F15:G15)</f>
        <v>24.234999999999999</v>
      </c>
      <c r="I15" s="23">
        <f>STDEV(F15:G15)</f>
        <v>1.5344217151748092</v>
      </c>
      <c r="J15" s="33">
        <f>(I15/H15)*100</f>
        <v>6.3314285750972115</v>
      </c>
    </row>
    <row r="16" spans="4:10" x14ac:dyDescent="0.25">
      <c r="D16" s="26">
        <v>1.25</v>
      </c>
      <c r="E16" s="23">
        <v>50</v>
      </c>
      <c r="F16" s="23">
        <v>48.7</v>
      </c>
      <c r="G16" s="23">
        <v>44.4</v>
      </c>
      <c r="H16" s="23">
        <f>AVERAGE(F16:G16)</f>
        <v>46.55</v>
      </c>
      <c r="I16" s="23">
        <f t="shared" ref="I16" si="3">STDEV(F16:G16)</f>
        <v>3.0405591591021572</v>
      </c>
      <c r="J16" s="33">
        <f t="shared" ref="J16:J19" si="4">(I16/H16)*100</f>
        <v>6.5318134459767068</v>
      </c>
    </row>
    <row r="17" spans="4:10" x14ac:dyDescent="0.25">
      <c r="D17" s="26">
        <v>2.5</v>
      </c>
      <c r="E17" s="14">
        <v>100</v>
      </c>
      <c r="F17" s="23">
        <v>103.34</v>
      </c>
      <c r="G17" s="23">
        <v>91.27</v>
      </c>
      <c r="H17" s="23">
        <f>AVERAGE(F17:G17)</f>
        <v>97.305000000000007</v>
      </c>
      <c r="I17" s="23">
        <f>STDEV(F17:G17)</f>
        <v>8.5347788489216327</v>
      </c>
      <c r="J17" s="33">
        <f t="shared" si="4"/>
        <v>8.7711616555383909</v>
      </c>
    </row>
    <row r="18" spans="4:10" x14ac:dyDescent="0.25">
      <c r="D18" s="26">
        <v>5</v>
      </c>
      <c r="E18" s="14">
        <v>200</v>
      </c>
      <c r="F18" s="23">
        <v>197.8</v>
      </c>
      <c r="G18" s="23">
        <v>197.99</v>
      </c>
      <c r="H18" s="23">
        <f>AVERAGE(F18:G18)</f>
        <v>197.89500000000001</v>
      </c>
      <c r="I18" s="23">
        <f>STDEV(F18:G18)</f>
        <v>0.13435028842544242</v>
      </c>
      <c r="J18" s="33">
        <f t="shared" si="4"/>
        <v>6.7889683127639613E-2</v>
      </c>
    </row>
    <row r="19" spans="4:10" ht="15.75" thickBot="1" x14ac:dyDescent="0.3">
      <c r="D19" s="27">
        <v>10</v>
      </c>
      <c r="E19" s="28">
        <v>400</v>
      </c>
      <c r="F19" s="29">
        <v>426.75</v>
      </c>
      <c r="G19" s="29">
        <v>414.4</v>
      </c>
      <c r="H19" s="29">
        <f>AVERAGE(F19:G19)</f>
        <v>420.57499999999999</v>
      </c>
      <c r="I19" s="29">
        <f>STDEV(F19:G19)</f>
        <v>8.7327687476538784</v>
      </c>
      <c r="J19" s="34">
        <f t="shared" si="4"/>
        <v>2.0763879801828162</v>
      </c>
    </row>
    <row r="20" spans="4:10" ht="15.75" thickBot="1" x14ac:dyDescent="0.3"/>
    <row r="21" spans="4:10" x14ac:dyDescent="0.25">
      <c r="D21" s="38" t="s">
        <v>14</v>
      </c>
      <c r="E21" s="39"/>
      <c r="F21" s="40" t="s">
        <v>23</v>
      </c>
      <c r="G21" s="40"/>
      <c r="H21" s="40"/>
      <c r="I21" s="40"/>
      <c r="J21" s="41"/>
    </row>
    <row r="22" spans="4:10" x14ac:dyDescent="0.25">
      <c r="D22" s="26" t="s">
        <v>12</v>
      </c>
      <c r="E22" s="23" t="s">
        <v>13</v>
      </c>
      <c r="F22" s="30" t="s">
        <v>30</v>
      </c>
      <c r="G22" s="31" t="s">
        <v>32</v>
      </c>
      <c r="H22" s="31" t="s">
        <v>15</v>
      </c>
      <c r="I22" s="31" t="s">
        <v>16</v>
      </c>
      <c r="J22" s="32" t="s">
        <v>17</v>
      </c>
    </row>
    <row r="23" spans="4:10" x14ac:dyDescent="0.25">
      <c r="D23" s="26">
        <v>0.625</v>
      </c>
      <c r="E23" s="14">
        <v>25</v>
      </c>
      <c r="F23" s="23">
        <v>25.35</v>
      </c>
      <c r="G23" s="23">
        <v>23.15</v>
      </c>
      <c r="H23" s="23">
        <f>AVERAGE(F23:G23)</f>
        <v>24.25</v>
      </c>
      <c r="I23" s="23">
        <f>STDEV(F23:G23)</f>
        <v>1.5556349186104066</v>
      </c>
      <c r="J23" s="33">
        <f>(I23/H23)*100</f>
        <v>6.4149893550944599</v>
      </c>
    </row>
    <row r="24" spans="4:10" x14ac:dyDescent="0.25">
      <c r="D24" s="26">
        <v>1.25</v>
      </c>
      <c r="E24" s="23">
        <v>50</v>
      </c>
      <c r="F24" s="23">
        <v>43.02</v>
      </c>
      <c r="G24" s="23">
        <v>48.7</v>
      </c>
      <c r="H24" s="23">
        <f>AVERAGE(F24:G24)</f>
        <v>45.86</v>
      </c>
      <c r="I24" s="23">
        <f t="shared" ref="I24:I26" si="5">STDEV(F24:G24)</f>
        <v>4.0163665171395895</v>
      </c>
      <c r="J24" s="33">
        <f t="shared" ref="J24:J27" si="6">(I24/H24)*100</f>
        <v>8.7578859946349539</v>
      </c>
    </row>
    <row r="25" spans="4:10" x14ac:dyDescent="0.25">
      <c r="D25" s="26">
        <v>2.5</v>
      </c>
      <c r="E25" s="14">
        <v>100</v>
      </c>
      <c r="F25" s="23">
        <v>102.9</v>
      </c>
      <c r="G25" s="23">
        <v>103.34</v>
      </c>
      <c r="H25" s="23">
        <f t="shared" ref="H25" si="7">AVERAGE(F25:G25)</f>
        <v>103.12</v>
      </c>
      <c r="I25" s="23">
        <f t="shared" si="5"/>
        <v>0.31112698372207931</v>
      </c>
      <c r="J25" s="33">
        <f t="shared" si="6"/>
        <v>0.30171352184065098</v>
      </c>
    </row>
    <row r="26" spans="4:10" x14ac:dyDescent="0.25">
      <c r="D26" s="26">
        <v>5</v>
      </c>
      <c r="E26" s="14">
        <v>200</v>
      </c>
      <c r="F26" s="23">
        <v>227.54</v>
      </c>
      <c r="G26" s="23">
        <v>197.8</v>
      </c>
      <c r="H26" s="23">
        <f>AVERAGE(F26:G26)</f>
        <v>212.67000000000002</v>
      </c>
      <c r="I26" s="23">
        <f t="shared" si="5"/>
        <v>21.02935567248791</v>
      </c>
      <c r="J26" s="33">
        <f t="shared" si="6"/>
        <v>9.8882567698725286</v>
      </c>
    </row>
    <row r="27" spans="4:10" ht="15.75" thickBot="1" x14ac:dyDescent="0.3">
      <c r="D27" s="27">
        <v>10</v>
      </c>
      <c r="E27" s="28">
        <v>400</v>
      </c>
      <c r="F27" s="29">
        <v>447.16</v>
      </c>
      <c r="G27" s="29">
        <v>426.75</v>
      </c>
      <c r="H27" s="29">
        <f>AVERAGE(F27:G27)</f>
        <v>436.95500000000004</v>
      </c>
      <c r="I27" s="29">
        <f>STDEV(F27:G27)</f>
        <v>14.432049404017453</v>
      </c>
      <c r="J27" s="34">
        <f t="shared" si="6"/>
        <v>3.3028685800637252</v>
      </c>
    </row>
    <row r="30" spans="4:10" ht="15.75" thickBot="1" x14ac:dyDescent="0.3">
      <c r="D30" s="15" t="s">
        <v>9</v>
      </c>
    </row>
    <row r="31" spans="4:10" x14ac:dyDescent="0.25">
      <c r="D31" s="38" t="s">
        <v>14</v>
      </c>
      <c r="E31" s="39"/>
      <c r="F31" s="40" t="s">
        <v>25</v>
      </c>
      <c r="G31" s="40"/>
      <c r="H31" s="40"/>
      <c r="I31" s="40"/>
      <c r="J31" s="41"/>
    </row>
    <row r="32" spans="4:10" x14ac:dyDescent="0.25">
      <c r="D32" s="26" t="s">
        <v>12</v>
      </c>
      <c r="E32" s="23" t="s">
        <v>13</v>
      </c>
      <c r="F32" s="30" t="s">
        <v>21</v>
      </c>
      <c r="G32" s="31" t="s">
        <v>22</v>
      </c>
      <c r="H32" s="31" t="s">
        <v>15</v>
      </c>
      <c r="I32" s="31" t="s">
        <v>16</v>
      </c>
      <c r="J32" s="32" t="s">
        <v>17</v>
      </c>
    </row>
    <row r="33" spans="4:10" x14ac:dyDescent="0.25">
      <c r="D33" s="26">
        <v>0.625</v>
      </c>
      <c r="E33" s="14">
        <v>25</v>
      </c>
      <c r="F33" s="23">
        <v>16.38</v>
      </c>
      <c r="G33" s="23">
        <v>16.11</v>
      </c>
      <c r="H33" s="35">
        <f>AVERAGE(F33:G33)</f>
        <v>16.244999999999997</v>
      </c>
      <c r="I33" s="35">
        <f>STDEV(F33:G33)</f>
        <v>0.19091883092036754</v>
      </c>
      <c r="J33" s="33">
        <f>(I33/H33)*100</f>
        <v>1.1752467277338723</v>
      </c>
    </row>
    <row r="34" spans="4:10" x14ac:dyDescent="0.25">
      <c r="D34" s="26">
        <v>1.25</v>
      </c>
      <c r="E34" s="23">
        <v>50</v>
      </c>
      <c r="F34" s="23">
        <v>42.37</v>
      </c>
      <c r="G34" s="23">
        <v>43.58</v>
      </c>
      <c r="H34" s="35">
        <f t="shared" ref="H34:H35" si="8">AVERAGE(F34:G34)</f>
        <v>42.974999999999994</v>
      </c>
      <c r="I34" s="35">
        <f t="shared" ref="I34:I36" si="9">STDEV(F34:G34)</f>
        <v>0.85559920523572308</v>
      </c>
      <c r="J34" s="33">
        <f t="shared" ref="J34:J37" si="10">(I34/H34)*100</f>
        <v>1.9909231070057549</v>
      </c>
    </row>
    <row r="35" spans="4:10" x14ac:dyDescent="0.25">
      <c r="D35" s="26">
        <v>2.5</v>
      </c>
      <c r="E35" s="14">
        <v>100</v>
      </c>
      <c r="F35" s="23">
        <v>96.68</v>
      </c>
      <c r="G35" s="23">
        <v>91.65</v>
      </c>
      <c r="H35" s="35">
        <f t="shared" si="8"/>
        <v>94.165000000000006</v>
      </c>
      <c r="I35" s="35">
        <f t="shared" si="9"/>
        <v>3.5567471093683349</v>
      </c>
      <c r="J35" s="33">
        <f t="shared" si="10"/>
        <v>3.7771434284164336</v>
      </c>
    </row>
    <row r="36" spans="4:10" x14ac:dyDescent="0.25">
      <c r="D36" s="26">
        <v>5</v>
      </c>
      <c r="E36" s="14">
        <v>200</v>
      </c>
      <c r="F36" s="23">
        <v>210</v>
      </c>
      <c r="G36" s="23">
        <v>206.27</v>
      </c>
      <c r="H36" s="35">
        <f>AVERAGE(F36:G36)</f>
        <v>208.13499999999999</v>
      </c>
      <c r="I36" s="35">
        <f t="shared" si="9"/>
        <v>2.6375082938258148</v>
      </c>
      <c r="J36" s="33">
        <f t="shared" si="10"/>
        <v>1.2672103653041606</v>
      </c>
    </row>
    <row r="37" spans="4:10" ht="15.75" thickBot="1" x14ac:dyDescent="0.3">
      <c r="D37" s="27">
        <v>10</v>
      </c>
      <c r="E37" s="28">
        <v>400</v>
      </c>
      <c r="F37" s="29">
        <v>424.29</v>
      </c>
      <c r="G37" s="29">
        <v>429.88600000000002</v>
      </c>
      <c r="H37" s="36">
        <f>AVERAGE(F37:G37)</f>
        <v>427.08800000000002</v>
      </c>
      <c r="I37" s="36">
        <f>STDEV(F37:G37)</f>
        <v>3.9569695475199227</v>
      </c>
      <c r="J37" s="34">
        <f t="shared" si="10"/>
        <v>0.92649981912859225</v>
      </c>
    </row>
    <row r="38" spans="4:10" ht="15.75" thickBot="1" x14ac:dyDescent="0.3">
      <c r="D38" s="23"/>
      <c r="E38" s="23"/>
      <c r="F38" s="23"/>
      <c r="G38" s="23"/>
      <c r="H38" s="23"/>
      <c r="I38" s="23"/>
      <c r="J38" s="23"/>
    </row>
    <row r="39" spans="4:10" x14ac:dyDescent="0.25">
      <c r="D39" s="38" t="s">
        <v>14</v>
      </c>
      <c r="E39" s="39"/>
      <c r="F39" s="40" t="s">
        <v>24</v>
      </c>
      <c r="G39" s="40"/>
      <c r="H39" s="40"/>
      <c r="I39" s="40"/>
      <c r="J39" s="41"/>
    </row>
    <row r="40" spans="4:10" x14ac:dyDescent="0.25">
      <c r="D40" s="26" t="s">
        <v>12</v>
      </c>
      <c r="E40" s="23" t="s">
        <v>13</v>
      </c>
      <c r="F40" s="30" t="s">
        <v>21</v>
      </c>
      <c r="G40" s="31" t="s">
        <v>22</v>
      </c>
      <c r="H40" s="31" t="s">
        <v>15</v>
      </c>
      <c r="I40" s="31" t="s">
        <v>16</v>
      </c>
      <c r="J40" s="32" t="s">
        <v>17</v>
      </c>
    </row>
    <row r="41" spans="4:10" x14ac:dyDescent="0.25">
      <c r="D41" s="26">
        <v>0.625</v>
      </c>
      <c r="E41" s="14">
        <v>25</v>
      </c>
      <c r="F41" s="23">
        <v>20.350000000000001</v>
      </c>
      <c r="G41" s="23">
        <v>19.8</v>
      </c>
      <c r="H41" s="35">
        <f>AVERAGE(F41:G41)</f>
        <v>20.075000000000003</v>
      </c>
      <c r="I41" s="35">
        <f>STDEV(F41:G41)</f>
        <v>0.38890872965260165</v>
      </c>
      <c r="J41" s="33">
        <f>(I41/H41)*100</f>
        <v>1.9372788525658859</v>
      </c>
    </row>
    <row r="42" spans="4:10" x14ac:dyDescent="0.25">
      <c r="D42" s="26">
        <v>1.25</v>
      </c>
      <c r="E42" s="23">
        <v>50</v>
      </c>
      <c r="F42" s="23">
        <v>41.9</v>
      </c>
      <c r="G42" s="23">
        <v>43.75</v>
      </c>
      <c r="H42" s="35">
        <f>AVERAGE(F42:G42)</f>
        <v>42.825000000000003</v>
      </c>
      <c r="I42" s="35">
        <f t="shared" ref="I42" si="11">STDEV(F42:G42)</f>
        <v>1.3081475451951139</v>
      </c>
      <c r="J42" s="33">
        <f t="shared" ref="J42:J45" si="12">(I42/H42)*100</f>
        <v>3.054635248558351</v>
      </c>
    </row>
    <row r="43" spans="4:10" x14ac:dyDescent="0.25">
      <c r="D43" s="26">
        <v>2.5</v>
      </c>
      <c r="E43" s="14">
        <v>100</v>
      </c>
      <c r="F43" s="23">
        <v>88.69</v>
      </c>
      <c r="G43" s="23">
        <v>85.49</v>
      </c>
      <c r="H43" s="35">
        <f>AVERAGE(F43:G43)</f>
        <v>87.09</v>
      </c>
      <c r="I43" s="35">
        <f>STDEV(F43:G43)</f>
        <v>2.2627416997969543</v>
      </c>
      <c r="J43" s="33">
        <f t="shared" si="12"/>
        <v>2.5981647718417205</v>
      </c>
    </row>
    <row r="44" spans="4:10" x14ac:dyDescent="0.25">
      <c r="D44" s="26">
        <v>5</v>
      </c>
      <c r="E44" s="14">
        <v>200</v>
      </c>
      <c r="F44" s="23">
        <v>179.98</v>
      </c>
      <c r="G44" s="23">
        <v>179.97</v>
      </c>
      <c r="H44" s="35">
        <f>AVERAGE(F44:G44)</f>
        <v>179.97499999999999</v>
      </c>
      <c r="I44" s="35">
        <f>STDEV(F44:G44)</f>
        <v>7.0710678118590439E-3</v>
      </c>
      <c r="J44" s="33">
        <f t="shared" si="12"/>
        <v>3.928916689461894E-3</v>
      </c>
    </row>
    <row r="45" spans="4:10" ht="15.75" thickBot="1" x14ac:dyDescent="0.3">
      <c r="D45" s="27">
        <v>10</v>
      </c>
      <c r="E45" s="28">
        <v>400</v>
      </c>
      <c r="F45" s="29">
        <v>400.66</v>
      </c>
      <c r="G45" s="29">
        <v>391.5</v>
      </c>
      <c r="H45" s="36">
        <f>AVERAGE(F45:G45)</f>
        <v>396.08000000000004</v>
      </c>
      <c r="I45" s="36">
        <f>STDEV(F45:G45)</f>
        <v>6.4770981156687926</v>
      </c>
      <c r="J45" s="34">
        <f t="shared" si="12"/>
        <v>1.635300473558067</v>
      </c>
    </row>
    <row r="46" spans="4:10" ht="15.75" thickBot="1" x14ac:dyDescent="0.3">
      <c r="D46" s="25"/>
      <c r="E46" s="25"/>
      <c r="F46" s="25"/>
      <c r="G46" s="25"/>
      <c r="H46" s="25"/>
      <c r="I46" s="25"/>
      <c r="J46" s="25"/>
    </row>
    <row r="47" spans="4:10" x14ac:dyDescent="0.25">
      <c r="D47" s="38" t="s">
        <v>14</v>
      </c>
      <c r="E47" s="39"/>
      <c r="F47" s="40" t="s">
        <v>23</v>
      </c>
      <c r="G47" s="40"/>
      <c r="H47" s="40"/>
      <c r="I47" s="40"/>
      <c r="J47" s="41"/>
    </row>
    <row r="48" spans="4:10" ht="30" x14ac:dyDescent="0.25">
      <c r="D48" s="26" t="s">
        <v>12</v>
      </c>
      <c r="E48" s="23" t="s">
        <v>13</v>
      </c>
      <c r="F48" s="30" t="s">
        <v>30</v>
      </c>
      <c r="G48" s="31" t="s">
        <v>31</v>
      </c>
      <c r="H48" s="31" t="s">
        <v>15</v>
      </c>
      <c r="I48" s="31" t="s">
        <v>16</v>
      </c>
      <c r="J48" s="32" t="s">
        <v>17</v>
      </c>
    </row>
    <row r="49" spans="4:10" x14ac:dyDescent="0.25">
      <c r="D49" s="26">
        <v>0.625</v>
      </c>
      <c r="E49" s="14">
        <v>25</v>
      </c>
      <c r="F49" s="23">
        <v>16.38</v>
      </c>
      <c r="G49" s="23">
        <v>20.350000000000001</v>
      </c>
      <c r="H49" s="35">
        <f>AVERAGE(F49:G49)</f>
        <v>18.365000000000002</v>
      </c>
      <c r="I49" s="35">
        <f>STDEV(F49:G49)</f>
        <v>2.8072139213105727</v>
      </c>
      <c r="J49" s="33">
        <f>(I49/H49)*100</f>
        <v>15.285673407626312</v>
      </c>
    </row>
    <row r="50" spans="4:10" x14ac:dyDescent="0.25">
      <c r="D50" s="26">
        <v>1.25</v>
      </c>
      <c r="E50" s="23">
        <v>50</v>
      </c>
      <c r="F50" s="23">
        <v>42.37</v>
      </c>
      <c r="G50" s="23">
        <v>41.9</v>
      </c>
      <c r="H50" s="35">
        <f>AVERAGE(F50:G50)</f>
        <v>42.134999999999998</v>
      </c>
      <c r="I50" s="35">
        <f t="shared" ref="I50:I52" si="13">STDEV(F50:G50)</f>
        <v>0.33234018715767655</v>
      </c>
      <c r="J50" s="33">
        <f t="shared" ref="J50:J53" si="14">(I50/H50)*100</f>
        <v>0.78875088918399561</v>
      </c>
    </row>
    <row r="51" spans="4:10" x14ac:dyDescent="0.25">
      <c r="D51" s="26">
        <v>2.5</v>
      </c>
      <c r="E51" s="14">
        <v>100</v>
      </c>
      <c r="F51" s="23">
        <v>96.68</v>
      </c>
      <c r="G51" s="23">
        <v>88.69</v>
      </c>
      <c r="H51" s="35">
        <f t="shared" ref="H51" si="15">AVERAGE(F51:G51)</f>
        <v>92.685000000000002</v>
      </c>
      <c r="I51" s="35">
        <f t="shared" si="13"/>
        <v>5.6497831816805215</v>
      </c>
      <c r="J51" s="33">
        <f t="shared" si="14"/>
        <v>6.0956823452344189</v>
      </c>
    </row>
    <row r="52" spans="4:10" x14ac:dyDescent="0.25">
      <c r="D52" s="26">
        <v>5</v>
      </c>
      <c r="E52" s="14">
        <v>200</v>
      </c>
      <c r="F52" s="23">
        <v>210</v>
      </c>
      <c r="G52" s="23">
        <v>179.98</v>
      </c>
      <c r="H52" s="35">
        <f>AVERAGE(F52:G52)</f>
        <v>194.99</v>
      </c>
      <c r="I52" s="35">
        <f t="shared" si="13"/>
        <v>21.227345571220162</v>
      </c>
      <c r="J52" s="33">
        <f t="shared" si="14"/>
        <v>10.886376517370204</v>
      </c>
    </row>
    <row r="53" spans="4:10" ht="15.75" thickBot="1" x14ac:dyDescent="0.3">
      <c r="D53" s="27">
        <v>10</v>
      </c>
      <c r="E53" s="28">
        <v>400</v>
      </c>
      <c r="F53" s="29">
        <v>424.29</v>
      </c>
      <c r="G53" s="29">
        <v>400.66</v>
      </c>
      <c r="H53" s="36">
        <f>AVERAGE(F53:G53)</f>
        <v>412.47500000000002</v>
      </c>
      <c r="I53" s="36">
        <f>STDEV(F53:G53)</f>
        <v>16.708933239438114</v>
      </c>
      <c r="J53" s="34">
        <f t="shared" si="14"/>
        <v>4.0508959911359748</v>
      </c>
    </row>
  </sheetData>
  <mergeCells count="12">
    <mergeCell ref="D31:E31"/>
    <mergeCell ref="F31:J31"/>
    <mergeCell ref="D39:E39"/>
    <mergeCell ref="F39:J39"/>
    <mergeCell ref="D47:E47"/>
    <mergeCell ref="F47:J47"/>
    <mergeCell ref="D5:E5"/>
    <mergeCell ref="F5:J5"/>
    <mergeCell ref="D13:E13"/>
    <mergeCell ref="F13:J13"/>
    <mergeCell ref="D21:E21"/>
    <mergeCell ref="F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Raw-Day 1</vt:lpstr>
      <vt:lpstr>Raw-Day 2</vt:lpstr>
      <vt:lpstr>Final 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2016-07-27T18:08:46Z</dcterms:created>
  <dcterms:modified xsi:type="dcterms:W3CDTF">2016-08-12T20:47:06Z</dcterms:modified>
</cp:coreProperties>
</file>